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'расходы'!$A$1:$I$107</definedName>
  </definedNames>
  <calcPr fullCalcOnLoad="1"/>
</workbook>
</file>

<file path=xl/sharedStrings.xml><?xml version="1.0" encoding="utf-8"?>
<sst xmlns="http://schemas.openxmlformats.org/spreadsheetml/2006/main" count="429" uniqueCount="124">
  <si>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</si>
  <si>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</si>
  <si>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</si>
  <si>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</si>
  <si>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</si>
  <si>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</si>
  <si>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</si>
  <si>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04</t>
  </si>
  <si>
    <t>Национальная оборона</t>
  </si>
  <si>
    <t>03</t>
  </si>
  <si>
    <t>Национальная безопасность и правоохранительная деятельность</t>
  </si>
  <si>
    <t>10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</si>
  <si>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</si>
  <si>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</si>
  <si>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</si>
  <si>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</si>
  <si>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</si>
  <si>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</si>
  <si>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</si>
  <si>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</si>
  <si>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</si>
  <si>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</si>
  <si>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</si>
  <si>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</si>
  <si>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</si>
  <si>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852</t>
  </si>
  <si>
    <t>Мобилизационная и вневойсковая подготовка</t>
  </si>
  <si>
    <t xml:space="preserve">Культура </t>
  </si>
  <si>
    <t>111</t>
  </si>
  <si>
    <t>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</si>
  <si>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</si>
  <si>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</si>
  <si>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</si>
  <si>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</si>
  <si>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</si>
  <si>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210 00 00000</t>
  </si>
  <si>
    <t>211 00 90010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</si>
  <si>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</si>
  <si>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</si>
  <si>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</si>
  <si>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</si>
  <si>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221 00 90010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</si>
  <si>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</si>
  <si>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</si>
  <si>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</si>
  <si>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</si>
  <si>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</si>
  <si>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</si>
  <si>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221 00 78680</t>
  </si>
  <si>
    <t>06</t>
  </si>
  <si>
    <t>Иные межбюджетные трансферты</t>
  </si>
  <si>
    <t>271 00 51180</t>
  </si>
  <si>
    <t>Обеспечение пожарной безопасности</t>
  </si>
  <si>
    <t xml:space="preserve">   </t>
  </si>
  <si>
    <t>280 00 00000</t>
  </si>
  <si>
    <t>Жилищно-коммунальное хозяйство</t>
  </si>
  <si>
    <t>310 00 00000</t>
  </si>
  <si>
    <t>311 00 90010</t>
  </si>
  <si>
    <t>351 00 90010</t>
  </si>
  <si>
    <t>321 00 90010</t>
  </si>
  <si>
    <t>361 00 90010</t>
  </si>
  <si>
    <t>331 00 90010</t>
  </si>
  <si>
    <t>119</t>
  </si>
  <si>
    <t>360 00 00000</t>
  </si>
  <si>
    <t>ИТОГО по муниципальному образованию</t>
  </si>
  <si>
    <t>Сумма, руб.</t>
  </si>
  <si>
    <t>261 00 90010</t>
  </si>
  <si>
    <t>312</t>
  </si>
  <si>
    <t>Другие вопросы в области жилищно- коммунального хозяйства</t>
  </si>
  <si>
    <t>341 00 88370</t>
  </si>
  <si>
    <t>351 00 78240</t>
  </si>
  <si>
    <t>Обеспечение функционирования высшего должностного лица субъекта Российской Федерации и  муниципального образования</t>
  </si>
  <si>
    <t>Расходы на выплаты персоналу в целях обеспечения выполнения функций государствеными (муниципальными) органами, казенными учреждениями, органами управления государственными бюджетными внефондами</t>
  </si>
  <si>
    <t>Прочая закупка товаров, работ и услуг</t>
  </si>
  <si>
    <t>200</t>
  </si>
  <si>
    <t>Закупка товаров, работ и услуг для обеспечения государственных (муниципальных) нужд</t>
  </si>
  <si>
    <t xml:space="preserve">Фонд оплаты труда государственных (муниципальных) органов 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</si>
  <si>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</si>
  <si>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</si>
  <si>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</si>
  <si>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831</t>
  </si>
  <si>
    <t>830</t>
  </si>
  <si>
    <t>Иные бюджетные ассигнования</t>
  </si>
  <si>
    <t>Исполнение судебных актов</t>
  </si>
  <si>
    <t>Исполнение судебных актов РФ и мировых соглашений по возмещению причиненного вреда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</si>
  <si>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</si>
  <si>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</si>
  <si>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</si>
  <si>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540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</si>
  <si>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</si>
  <si>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</si>
  <si>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100</t>
  </si>
  <si>
    <t>Фонд оплаты труда государственных (муниципальных органов)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</si>
  <si>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фрндами</t>
  </si>
  <si>
    <t>Культура, кинематография</t>
  </si>
  <si>
    <t xml:space="preserve">Фонд оплаты труда государственных (муниципальных) органов  </t>
  </si>
  <si>
    <t>Иные выплаты персоналу учреждений, за исключением фонда оплаты труда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</si>
  <si>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</si>
  <si>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800</t>
  </si>
  <si>
    <t>Социальное обеспечение и иные выплаты населению</t>
  </si>
  <si>
    <t>Публичные нориативные социальеные выплаты гражданам</t>
  </si>
  <si>
    <t>Иные пенсии, социальные доплаты к пенсиям</t>
  </si>
  <si>
    <t>300</t>
  </si>
  <si>
    <t>310</t>
  </si>
  <si>
    <t>221 00 88380</t>
  </si>
  <si>
    <t>221 00 78080</t>
  </si>
  <si>
    <t>281 00 S8420</t>
  </si>
  <si>
    <t>331 00 88380</t>
  </si>
  <si>
    <t>331 00 S8420</t>
  </si>
  <si>
    <t>331 00 S3670</t>
  </si>
  <si>
    <t>331 00 L5550</t>
  </si>
  <si>
    <t>351 00 S8310</t>
  </si>
  <si>
    <t>351 00 78310</t>
  </si>
  <si>
    <t>351 00 88380</t>
  </si>
  <si>
    <t>351 00 88230</t>
  </si>
  <si>
    <t>Фонд оплаты труда казенных учреждений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</si>
  <si>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</si>
  <si>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Прочая закупка товаров, работ и услуг для обеспечения государственных (муниципальных) нужд</t>
  </si>
  <si>
    <t>Об исполнении местного бюджета за  2018 год по разделам, подразделам, целевым статьям и видам расходов функциональной классификации расходов бюджетов Российской Федерации</t>
  </si>
  <si>
    <t>321 00 78030</t>
  </si>
  <si>
    <t>351 00 78030</t>
  </si>
  <si>
    <t>Исполнено на 01.01.2019 г</t>
  </si>
  <si>
    <t xml:space="preserve">                                                                                       Приложение №3  к  решению  Муниципального Совета</t>
  </si>
  <si>
    <t xml:space="preserve">                                                                                       МО "Оксовское" от  15 ноября 2019 года № 143 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</si>
</sst>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7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6" fontId="10" fillId="0" borderId="12" xfId="61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96" fontId="10" fillId="0" borderId="10" xfId="61" applyNumberFormat="1" applyFont="1" applyFill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196" fontId="10" fillId="0" borderId="10" xfId="63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1" fillId="0" borderId="11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top" wrapText="1"/>
    </xf>
    <xf numFmtId="0" fontId="10" fillId="0" borderId="10" xfId="61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96" fontId="10" fillId="0" borderId="12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96" fontId="11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53" applyFont="1" applyBorder="1" applyAlignment="1">
      <alignment horizontal="center" vertical="center"/>
      <protection/>
    </xf>
    <xf numFmtId="196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Alignment="1">
      <alignment horizontal="center" vertical="center"/>
    </xf>
    <xf numFmtId="0" fontId="12" fillId="0" borderId="17" xfId="0" applyFont="1" applyFill="1" applyBorder="1" applyAlignment="1">
      <alignment horizontal="left" vertical="top" wrapText="1"/>
    </xf>
    <xf numFmtId="201" fontId="10" fillId="0" borderId="10" xfId="6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93" zoomScalePageLayoutView="0" workbookViewId="0" topLeftCell="A92">
      <selection activeCell="E15" sqref="E15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12.57421875" style="18" customWidth="1"/>
    <col min="8" max="8" width="13.140625" style="18" customWidth="1"/>
    <col min="9" max="9" width="11.140625" style="8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6"/>
      <c r="H1" s="16"/>
    </row>
    <row r="2" spans="2:9" ht="12.75">
      <c r="B2" s="4" t="s">
        <v>122</v>
      </c>
      <c r="C2" s="4"/>
      <c r="D2" s="4"/>
      <c r="E2" s="5"/>
      <c r="F2" s="5"/>
      <c r="G2" s="17"/>
      <c r="H2" s="17"/>
      <c r="I2" s="7"/>
    </row>
    <row r="3" spans="2:9" ht="12.75">
      <c r="B3" s="4" t="s">
        <v>123</v>
      </c>
      <c r="C3" s="4"/>
      <c r="D3" s="4"/>
      <c r="E3" s="5"/>
      <c r="F3" s="5"/>
      <c r="G3" s="17"/>
      <c r="H3" s="17"/>
      <c r="I3" s="7"/>
    </row>
    <row r="5" spans="1:6" ht="12.75">
      <c r="A5" s="107" t="s">
        <v>0</v>
      </c>
      <c r="B5" s="107"/>
      <c r="C5" s="107"/>
      <c r="D5" s="107"/>
      <c r="E5" s="107"/>
      <c r="F5" s="10"/>
    </row>
    <row r="6" spans="1:9" ht="27.75" customHeight="1">
      <c r="A6" s="109" t="s">
        <v>118</v>
      </c>
      <c r="B6" s="109"/>
      <c r="C6" s="109"/>
      <c r="D6" s="109"/>
      <c r="E6" s="109"/>
      <c r="F6" s="12"/>
      <c r="G6" s="19"/>
      <c r="H6" s="19"/>
      <c r="I6" s="9"/>
    </row>
    <row r="7" spans="1:8" ht="12.75">
      <c r="A7" s="108"/>
      <c r="B7" s="108"/>
      <c r="C7" s="108"/>
      <c r="D7" s="108"/>
      <c r="E7" s="108"/>
      <c r="F7" s="11"/>
      <c r="G7" s="14"/>
      <c r="H7" s="14"/>
    </row>
    <row r="8" spans="1:8" ht="9" customHeight="1">
      <c r="A8" s="2"/>
      <c r="B8" s="3"/>
      <c r="C8" s="3"/>
      <c r="D8" s="3"/>
      <c r="E8" s="6"/>
      <c r="F8" s="6"/>
      <c r="G8" s="15"/>
      <c r="H8" s="15"/>
    </row>
    <row r="9" spans="1:9" ht="24">
      <c r="A9" s="22" t="s">
        <v>1</v>
      </c>
      <c r="B9" s="23" t="s">
        <v>2</v>
      </c>
      <c r="C9" s="23" t="s">
        <v>31</v>
      </c>
      <c r="D9" s="23" t="s">
        <v>3</v>
      </c>
      <c r="E9" s="23" t="s">
        <v>32</v>
      </c>
      <c r="F9" s="24" t="s">
        <v>65</v>
      </c>
      <c r="G9" s="25" t="s">
        <v>121</v>
      </c>
      <c r="H9" s="25" t="s">
        <v>4</v>
      </c>
      <c r="I9" s="26" t="s">
        <v>30</v>
      </c>
    </row>
    <row r="10" spans="1:9" ht="12.75">
      <c r="A10" s="27">
        <v>1</v>
      </c>
      <c r="B10" s="28">
        <v>2</v>
      </c>
      <c r="C10" s="28">
        <v>3</v>
      </c>
      <c r="D10" s="29">
        <v>4</v>
      </c>
      <c r="E10" s="28">
        <v>5</v>
      </c>
      <c r="F10" s="78">
        <v>6</v>
      </c>
      <c r="G10" s="30">
        <v>7</v>
      </c>
      <c r="H10" s="30">
        <v>8</v>
      </c>
      <c r="I10" s="31">
        <v>9</v>
      </c>
    </row>
    <row r="11" spans="1:9" ht="12.75">
      <c r="A11" s="32" t="s">
        <v>33</v>
      </c>
      <c r="B11" s="33" t="s">
        <v>5</v>
      </c>
      <c r="C11" s="34"/>
      <c r="D11" s="35"/>
      <c r="E11" s="36"/>
      <c r="F11" s="84">
        <f>F12+F18+F40</f>
        <v>2610615.9399999995</v>
      </c>
      <c r="G11" s="84">
        <f>G12+G18+G40</f>
        <v>2610615.9399999995</v>
      </c>
      <c r="H11" s="84">
        <f>H12+H18+H40</f>
        <v>0</v>
      </c>
      <c r="I11" s="37">
        <f>G11/F11*100</f>
        <v>100</v>
      </c>
    </row>
    <row r="12" spans="1:10" ht="24">
      <c r="A12" s="38" t="s">
        <v>34</v>
      </c>
      <c r="B12" s="33" t="s">
        <v>5</v>
      </c>
      <c r="C12" s="33" t="s">
        <v>6</v>
      </c>
      <c r="D12" s="33"/>
      <c r="E12" s="36"/>
      <c r="F12" s="84">
        <f>F13</f>
        <v>581230.82</v>
      </c>
      <c r="G12" s="84">
        <f>G13</f>
        <v>581230.82</v>
      </c>
      <c r="H12" s="84">
        <f>H13</f>
        <v>0</v>
      </c>
      <c r="I12" s="37">
        <f>I13</f>
        <v>100</v>
      </c>
      <c r="J12" s="13"/>
    </row>
    <row r="13" spans="1:9" ht="24">
      <c r="A13" s="39" t="s">
        <v>71</v>
      </c>
      <c r="B13" s="40" t="s">
        <v>5</v>
      </c>
      <c r="C13" s="40" t="s">
        <v>6</v>
      </c>
      <c r="D13" s="40" t="s">
        <v>35</v>
      </c>
      <c r="E13" s="41"/>
      <c r="F13" s="54">
        <f aca="true" t="shared" si="0" ref="F13:H14">F14</f>
        <v>581230.82</v>
      </c>
      <c r="G13" s="92">
        <f t="shared" si="0"/>
        <v>581230.82</v>
      </c>
      <c r="H13" s="92">
        <f t="shared" si="0"/>
        <v>0</v>
      </c>
      <c r="I13" s="93">
        <f aca="true" t="shared" si="1" ref="I13:I27">G13/F13*100</f>
        <v>100</v>
      </c>
    </row>
    <row r="14" spans="1:9" ht="36">
      <c r="A14" s="44" t="s">
        <v>72</v>
      </c>
      <c r="B14" s="40" t="s">
        <v>5</v>
      </c>
      <c r="C14" s="40" t="s">
        <v>6</v>
      </c>
      <c r="D14" s="40" t="s">
        <v>36</v>
      </c>
      <c r="E14" s="45" t="s">
        <v>91</v>
      </c>
      <c r="F14" s="54">
        <f t="shared" si="0"/>
        <v>581230.82</v>
      </c>
      <c r="G14" s="92">
        <f t="shared" si="0"/>
        <v>581230.82</v>
      </c>
      <c r="H14" s="92">
        <f t="shared" si="0"/>
        <v>0</v>
      </c>
      <c r="I14" s="93">
        <f t="shared" si="1"/>
        <v>100</v>
      </c>
    </row>
    <row r="15" spans="1:9" ht="12.75">
      <c r="A15" s="44" t="s">
        <v>37</v>
      </c>
      <c r="B15" s="40" t="s">
        <v>5</v>
      </c>
      <c r="C15" s="40" t="s">
        <v>6</v>
      </c>
      <c r="D15" s="40" t="s">
        <v>36</v>
      </c>
      <c r="E15" s="45" t="s">
        <v>18</v>
      </c>
      <c r="F15" s="54">
        <f>F16+F17</f>
        <v>581230.82</v>
      </c>
      <c r="G15" s="92">
        <f>G16+G17</f>
        <v>581230.82</v>
      </c>
      <c r="H15" s="92">
        <f>H16+H17</f>
        <v>0</v>
      </c>
      <c r="I15" s="93">
        <f t="shared" si="1"/>
        <v>100</v>
      </c>
    </row>
    <row r="16" spans="1:9" ht="12.75">
      <c r="A16" s="44" t="s">
        <v>38</v>
      </c>
      <c r="B16" s="40" t="s">
        <v>5</v>
      </c>
      <c r="C16" s="40" t="s">
        <v>6</v>
      </c>
      <c r="D16" s="40" t="s">
        <v>36</v>
      </c>
      <c r="E16" s="45" t="s">
        <v>17</v>
      </c>
      <c r="F16" s="54">
        <v>437948.99</v>
      </c>
      <c r="G16" s="92">
        <v>437948.99</v>
      </c>
      <c r="H16" s="92">
        <f aca="true" t="shared" si="2" ref="H16:H23">F16-G16</f>
        <v>0</v>
      </c>
      <c r="I16" s="93">
        <f t="shared" si="1"/>
        <v>100</v>
      </c>
    </row>
    <row r="17" spans="1:9" ht="24">
      <c r="A17" s="46" t="s">
        <v>39</v>
      </c>
      <c r="B17" s="40" t="s">
        <v>5</v>
      </c>
      <c r="C17" s="40" t="s">
        <v>6</v>
      </c>
      <c r="D17" s="40" t="s">
        <v>36</v>
      </c>
      <c r="E17" s="45" t="s">
        <v>40</v>
      </c>
      <c r="F17" s="54">
        <v>143281.83</v>
      </c>
      <c r="G17" s="92">
        <v>143281.83</v>
      </c>
      <c r="H17" s="92">
        <f t="shared" si="2"/>
        <v>0</v>
      </c>
      <c r="I17" s="93">
        <f t="shared" si="1"/>
        <v>100</v>
      </c>
    </row>
    <row r="18" spans="1:9" ht="24">
      <c r="A18" s="38" t="s">
        <v>79</v>
      </c>
      <c r="B18" s="47" t="s">
        <v>5</v>
      </c>
      <c r="C18" s="48" t="s">
        <v>7</v>
      </c>
      <c r="D18" s="34"/>
      <c r="E18" s="36"/>
      <c r="F18" s="84">
        <f>F19+F22+F23+F27+F32+F24</f>
        <v>2021185.1199999996</v>
      </c>
      <c r="G18" s="84">
        <f>G19+G22+G23+G27+G32+G24</f>
        <v>2021185.1199999996</v>
      </c>
      <c r="H18" s="92">
        <f t="shared" si="2"/>
        <v>0</v>
      </c>
      <c r="I18" s="93">
        <f t="shared" si="1"/>
        <v>100</v>
      </c>
    </row>
    <row r="19" spans="1:9" ht="12.75">
      <c r="A19" s="44" t="s">
        <v>37</v>
      </c>
      <c r="B19" s="51" t="s">
        <v>5</v>
      </c>
      <c r="C19" s="51" t="s">
        <v>7</v>
      </c>
      <c r="D19" s="100" t="s">
        <v>105</v>
      </c>
      <c r="E19" s="41">
        <v>120</v>
      </c>
      <c r="F19" s="54">
        <f>F20+F21</f>
        <v>45600</v>
      </c>
      <c r="G19" s="54">
        <f>G20+G21</f>
        <v>45600</v>
      </c>
      <c r="H19" s="92">
        <f t="shared" si="2"/>
        <v>0</v>
      </c>
      <c r="I19" s="93">
        <f t="shared" si="1"/>
        <v>100</v>
      </c>
    </row>
    <row r="20" spans="1:9" ht="12.75">
      <c r="A20" s="44" t="s">
        <v>38</v>
      </c>
      <c r="B20" s="51" t="s">
        <v>5</v>
      </c>
      <c r="C20" s="51" t="s">
        <v>7</v>
      </c>
      <c r="D20" s="100" t="s">
        <v>105</v>
      </c>
      <c r="E20" s="41">
        <v>121</v>
      </c>
      <c r="F20" s="54">
        <v>35023</v>
      </c>
      <c r="G20" s="54">
        <v>35023</v>
      </c>
      <c r="H20" s="92">
        <f t="shared" si="2"/>
        <v>0</v>
      </c>
      <c r="I20" s="93">
        <f t="shared" si="1"/>
        <v>100</v>
      </c>
    </row>
    <row r="21" spans="1:9" ht="24">
      <c r="A21" s="46" t="s">
        <v>39</v>
      </c>
      <c r="B21" s="51" t="s">
        <v>5</v>
      </c>
      <c r="C21" s="51" t="s">
        <v>7</v>
      </c>
      <c r="D21" s="100" t="s">
        <v>105</v>
      </c>
      <c r="E21" s="41">
        <v>129</v>
      </c>
      <c r="F21" s="54">
        <v>10577</v>
      </c>
      <c r="G21" s="54">
        <v>10577</v>
      </c>
      <c r="H21" s="92">
        <f t="shared" si="2"/>
        <v>0</v>
      </c>
      <c r="I21" s="93">
        <f t="shared" si="1"/>
        <v>100</v>
      </c>
    </row>
    <row r="22" spans="1:9" ht="12.75">
      <c r="A22" s="44" t="s">
        <v>73</v>
      </c>
      <c r="B22" s="51" t="s">
        <v>5</v>
      </c>
      <c r="C22" s="51" t="s">
        <v>7</v>
      </c>
      <c r="D22" s="40" t="s">
        <v>48</v>
      </c>
      <c r="E22" s="28">
        <v>244</v>
      </c>
      <c r="F22" s="53">
        <v>62500</v>
      </c>
      <c r="G22" s="53">
        <v>62500</v>
      </c>
      <c r="H22" s="92">
        <f t="shared" si="2"/>
        <v>0</v>
      </c>
      <c r="I22" s="93">
        <f t="shared" si="1"/>
        <v>100</v>
      </c>
    </row>
    <row r="23" spans="1:9" ht="12.75">
      <c r="A23" s="44" t="s">
        <v>73</v>
      </c>
      <c r="B23" s="51" t="s">
        <v>5</v>
      </c>
      <c r="C23" s="51" t="s">
        <v>7</v>
      </c>
      <c r="D23" s="40" t="s">
        <v>104</v>
      </c>
      <c r="E23" s="28">
        <v>244</v>
      </c>
      <c r="F23" s="92">
        <v>380749.66</v>
      </c>
      <c r="G23" s="53">
        <v>380749.66</v>
      </c>
      <c r="H23" s="92">
        <f t="shared" si="2"/>
        <v>0</v>
      </c>
      <c r="I23" s="93">
        <f t="shared" si="1"/>
        <v>100</v>
      </c>
    </row>
    <row r="24" spans="1:9" ht="12.75">
      <c r="A24" s="44" t="s">
        <v>82</v>
      </c>
      <c r="B24" s="51" t="s">
        <v>5</v>
      </c>
      <c r="C24" s="51" t="s">
        <v>7</v>
      </c>
      <c r="D24" s="40" t="s">
        <v>104</v>
      </c>
      <c r="E24" s="49" t="s">
        <v>98</v>
      </c>
      <c r="F24" s="54">
        <f>F25+F35</f>
        <v>94950.16</v>
      </c>
      <c r="G24" s="42">
        <f>G25+G35</f>
        <v>94950.16</v>
      </c>
      <c r="H24" s="42">
        <f>H25</f>
        <v>0</v>
      </c>
      <c r="I24" s="42">
        <f>I25</f>
        <v>100</v>
      </c>
    </row>
    <row r="25" spans="1:9" ht="12.75">
      <c r="A25" s="44" t="s">
        <v>83</v>
      </c>
      <c r="B25" s="51" t="s">
        <v>5</v>
      </c>
      <c r="C25" s="51" t="s">
        <v>7</v>
      </c>
      <c r="D25" s="40" t="s">
        <v>104</v>
      </c>
      <c r="E25" s="49" t="s">
        <v>81</v>
      </c>
      <c r="F25" s="54">
        <f>F26</f>
        <v>69675.09</v>
      </c>
      <c r="G25" s="92">
        <f>G26</f>
        <v>69675.09</v>
      </c>
      <c r="H25" s="92">
        <f>F25-G25</f>
        <v>0</v>
      </c>
      <c r="I25" s="93">
        <f>G25/F25*100</f>
        <v>100</v>
      </c>
    </row>
    <row r="26" spans="1:9" ht="24">
      <c r="A26" s="44" t="s">
        <v>84</v>
      </c>
      <c r="B26" s="51" t="s">
        <v>5</v>
      </c>
      <c r="C26" s="51" t="s">
        <v>7</v>
      </c>
      <c r="D26" s="40" t="s">
        <v>104</v>
      </c>
      <c r="E26" s="49" t="s">
        <v>80</v>
      </c>
      <c r="F26" s="54">
        <v>69675.09</v>
      </c>
      <c r="G26" s="92">
        <v>69675.09</v>
      </c>
      <c r="H26" s="92">
        <f>F26-G26</f>
        <v>0</v>
      </c>
      <c r="I26" s="93">
        <f>G26/F26*100</f>
        <v>100</v>
      </c>
    </row>
    <row r="27" spans="1:9" ht="36">
      <c r="A27" s="44" t="s">
        <v>78</v>
      </c>
      <c r="B27" s="51" t="s">
        <v>5</v>
      </c>
      <c r="C27" s="51" t="s">
        <v>7</v>
      </c>
      <c r="D27" s="40" t="s">
        <v>41</v>
      </c>
      <c r="E27" s="40" t="s">
        <v>91</v>
      </c>
      <c r="F27" s="53">
        <f>F28</f>
        <v>1136750.3599999999</v>
      </c>
      <c r="G27" s="53">
        <f>G28</f>
        <v>1136750.3599999999</v>
      </c>
      <c r="H27" s="92">
        <f>F27-G27</f>
        <v>0</v>
      </c>
      <c r="I27" s="93">
        <f t="shared" si="1"/>
        <v>100</v>
      </c>
    </row>
    <row r="28" spans="1:9" ht="12.75">
      <c r="A28" s="44" t="s">
        <v>77</v>
      </c>
      <c r="B28" s="51" t="s">
        <v>5</v>
      </c>
      <c r="C28" s="51" t="s">
        <v>7</v>
      </c>
      <c r="D28" s="40" t="s">
        <v>41</v>
      </c>
      <c r="E28" s="45" t="s">
        <v>18</v>
      </c>
      <c r="F28" s="54">
        <f>F29+F31+F30</f>
        <v>1136750.3599999999</v>
      </c>
      <c r="G28" s="54">
        <f>G29+G31+G30</f>
        <v>1136750.3599999999</v>
      </c>
      <c r="H28" s="92">
        <f>H29+H30+H31</f>
        <v>0</v>
      </c>
      <c r="I28" s="93">
        <f aca="true" t="shared" si="3" ref="I28:I56">G28/F28*100</f>
        <v>100</v>
      </c>
    </row>
    <row r="29" spans="1:9" ht="12.75">
      <c r="A29" s="44" t="s">
        <v>76</v>
      </c>
      <c r="B29" s="51" t="s">
        <v>5</v>
      </c>
      <c r="C29" s="51" t="s">
        <v>7</v>
      </c>
      <c r="D29" s="40" t="s">
        <v>41</v>
      </c>
      <c r="E29" s="45" t="s">
        <v>17</v>
      </c>
      <c r="F29" s="54">
        <v>832314.28</v>
      </c>
      <c r="G29" s="92">
        <v>832314.28</v>
      </c>
      <c r="H29" s="92">
        <f aca="true" t="shared" si="4" ref="H29:H57">F29-G29</f>
        <v>0</v>
      </c>
      <c r="I29" s="93">
        <f t="shared" si="3"/>
        <v>100</v>
      </c>
    </row>
    <row r="30" spans="1:9" ht="24">
      <c r="A30" s="46" t="s">
        <v>39</v>
      </c>
      <c r="B30" s="51" t="s">
        <v>5</v>
      </c>
      <c r="C30" s="51" t="s">
        <v>7</v>
      </c>
      <c r="D30" s="40" t="s">
        <v>41</v>
      </c>
      <c r="E30" s="45" t="s">
        <v>40</v>
      </c>
      <c r="F30" s="54">
        <v>289194.98</v>
      </c>
      <c r="G30" s="92">
        <v>289194.98</v>
      </c>
      <c r="H30" s="92">
        <f t="shared" si="4"/>
        <v>0</v>
      </c>
      <c r="I30" s="93">
        <f t="shared" si="3"/>
        <v>100</v>
      </c>
    </row>
    <row r="31" spans="1:9" ht="24">
      <c r="A31" s="44" t="s">
        <v>19</v>
      </c>
      <c r="B31" s="51" t="s">
        <v>5</v>
      </c>
      <c r="C31" s="51" t="s">
        <v>7</v>
      </c>
      <c r="D31" s="40" t="s">
        <v>41</v>
      </c>
      <c r="E31" s="45" t="s">
        <v>20</v>
      </c>
      <c r="F31" s="54">
        <v>15241.1</v>
      </c>
      <c r="G31" s="92">
        <v>15241.1</v>
      </c>
      <c r="H31" s="92">
        <f t="shared" si="4"/>
        <v>0</v>
      </c>
      <c r="I31" s="93">
        <f t="shared" si="3"/>
        <v>100</v>
      </c>
    </row>
    <row r="32" spans="1:9" ht="12.75">
      <c r="A32" s="44" t="s">
        <v>75</v>
      </c>
      <c r="B32" s="51" t="s">
        <v>5</v>
      </c>
      <c r="C32" s="51" t="s">
        <v>7</v>
      </c>
      <c r="D32" s="40" t="s">
        <v>41</v>
      </c>
      <c r="E32" s="49" t="s">
        <v>74</v>
      </c>
      <c r="F32" s="54">
        <f>F33</f>
        <v>300634.94</v>
      </c>
      <c r="G32" s="54">
        <f>G33</f>
        <v>300634.94</v>
      </c>
      <c r="H32" s="92">
        <f>F32-G32</f>
        <v>0</v>
      </c>
      <c r="I32" s="93">
        <f>G32/F32*100</f>
        <v>100</v>
      </c>
    </row>
    <row r="33" spans="1:9" ht="24">
      <c r="A33" s="44" t="s">
        <v>42</v>
      </c>
      <c r="B33" s="51" t="s">
        <v>5</v>
      </c>
      <c r="C33" s="51" t="s">
        <v>7</v>
      </c>
      <c r="D33" s="40" t="s">
        <v>41</v>
      </c>
      <c r="E33" s="49" t="s">
        <v>21</v>
      </c>
      <c r="F33" s="54">
        <f>F34</f>
        <v>300634.94</v>
      </c>
      <c r="G33" s="54">
        <f>G34</f>
        <v>300634.94</v>
      </c>
      <c r="H33" s="92">
        <f t="shared" si="4"/>
        <v>0</v>
      </c>
      <c r="I33" s="93">
        <f t="shared" si="3"/>
        <v>100</v>
      </c>
    </row>
    <row r="34" spans="1:9" ht="12.75">
      <c r="A34" s="44" t="s">
        <v>73</v>
      </c>
      <c r="B34" s="51" t="s">
        <v>5</v>
      </c>
      <c r="C34" s="51" t="s">
        <v>7</v>
      </c>
      <c r="D34" s="40" t="s">
        <v>41</v>
      </c>
      <c r="E34" s="49" t="s">
        <v>22</v>
      </c>
      <c r="F34" s="54">
        <v>300634.94</v>
      </c>
      <c r="G34" s="92">
        <v>300634.94</v>
      </c>
      <c r="H34" s="92">
        <f t="shared" si="4"/>
        <v>0</v>
      </c>
      <c r="I34" s="93">
        <f t="shared" si="3"/>
        <v>100</v>
      </c>
    </row>
    <row r="35" spans="1:9" ht="12.75">
      <c r="A35" s="44" t="s">
        <v>43</v>
      </c>
      <c r="B35" s="51" t="s">
        <v>5</v>
      </c>
      <c r="C35" s="51" t="s">
        <v>7</v>
      </c>
      <c r="D35" s="40" t="s">
        <v>41</v>
      </c>
      <c r="E35" s="49" t="s">
        <v>23</v>
      </c>
      <c r="F35" s="54">
        <f>F36+F39+F37</f>
        <v>25275.07</v>
      </c>
      <c r="G35" s="92">
        <f>G36+G37+G39</f>
        <v>25275.07</v>
      </c>
      <c r="H35" s="92">
        <f>F35-G35</f>
        <v>0</v>
      </c>
      <c r="I35" s="93">
        <f t="shared" si="3"/>
        <v>100</v>
      </c>
    </row>
    <row r="36" spans="1:9" ht="12.75" hidden="1">
      <c r="A36" s="44" t="s">
        <v>44</v>
      </c>
      <c r="B36" s="51" t="s">
        <v>5</v>
      </c>
      <c r="C36" s="51" t="s">
        <v>7</v>
      </c>
      <c r="D36" s="40" t="s">
        <v>41</v>
      </c>
      <c r="E36" s="49" t="s">
        <v>24</v>
      </c>
      <c r="F36" s="54">
        <v>0</v>
      </c>
      <c r="G36" s="92">
        <v>0</v>
      </c>
      <c r="H36" s="92">
        <f t="shared" si="4"/>
        <v>0</v>
      </c>
      <c r="I36" s="93">
        <v>0</v>
      </c>
    </row>
    <row r="37" spans="1:9" ht="12.75">
      <c r="A37" s="20" t="s">
        <v>45</v>
      </c>
      <c r="B37" s="51" t="s">
        <v>5</v>
      </c>
      <c r="C37" s="51" t="s">
        <v>7</v>
      </c>
      <c r="D37" s="40" t="s">
        <v>41</v>
      </c>
      <c r="E37" s="49" t="s">
        <v>25</v>
      </c>
      <c r="F37" s="54">
        <v>778</v>
      </c>
      <c r="G37" s="92">
        <v>778</v>
      </c>
      <c r="H37" s="92">
        <f t="shared" si="4"/>
        <v>0</v>
      </c>
      <c r="I37" s="93">
        <f t="shared" si="3"/>
        <v>100</v>
      </c>
    </row>
    <row r="38" spans="1:9" ht="14.25" customHeight="1" hidden="1">
      <c r="A38" s="20" t="s">
        <v>46</v>
      </c>
      <c r="B38" s="51" t="s">
        <v>5</v>
      </c>
      <c r="C38" s="51" t="s">
        <v>7</v>
      </c>
      <c r="D38" s="40" t="s">
        <v>41</v>
      </c>
      <c r="E38" s="49" t="s">
        <v>47</v>
      </c>
      <c r="F38" s="42">
        <v>0</v>
      </c>
      <c r="G38" s="94"/>
      <c r="H38" s="92">
        <f t="shared" si="4"/>
        <v>0</v>
      </c>
      <c r="I38" s="93"/>
    </row>
    <row r="39" spans="1:9" ht="12.75">
      <c r="A39" s="88" t="s">
        <v>46</v>
      </c>
      <c r="B39" s="51" t="s">
        <v>5</v>
      </c>
      <c r="C39" s="51" t="s">
        <v>7</v>
      </c>
      <c r="D39" s="40" t="s">
        <v>41</v>
      </c>
      <c r="E39" s="49" t="s">
        <v>47</v>
      </c>
      <c r="F39" s="54">
        <v>24497.07</v>
      </c>
      <c r="G39" s="95">
        <v>24497.07</v>
      </c>
      <c r="H39" s="96">
        <f t="shared" si="4"/>
        <v>0</v>
      </c>
      <c r="I39" s="97">
        <f t="shared" si="3"/>
        <v>100</v>
      </c>
    </row>
    <row r="40" spans="1:9" ht="24">
      <c r="A40" s="38" t="s">
        <v>85</v>
      </c>
      <c r="B40" s="40" t="s">
        <v>5</v>
      </c>
      <c r="C40" s="40" t="s">
        <v>49</v>
      </c>
      <c r="D40" s="40"/>
      <c r="E40" s="49"/>
      <c r="F40" s="85">
        <f>F41</f>
        <v>8200</v>
      </c>
      <c r="G40" s="98">
        <f>G41+G42</f>
        <v>8200</v>
      </c>
      <c r="H40" s="98">
        <f>F40-G40</f>
        <v>0</v>
      </c>
      <c r="I40" s="99">
        <f>G40/F40*100</f>
        <v>100</v>
      </c>
    </row>
    <row r="41" spans="1:9" ht="12.75">
      <c r="A41" s="44" t="s">
        <v>86</v>
      </c>
      <c r="B41" s="40" t="s">
        <v>5</v>
      </c>
      <c r="C41" s="40" t="s">
        <v>49</v>
      </c>
      <c r="D41" s="40" t="s">
        <v>66</v>
      </c>
      <c r="E41" s="49" t="s">
        <v>87</v>
      </c>
      <c r="F41" s="53">
        <f>F42</f>
        <v>8200</v>
      </c>
      <c r="G41" s="92">
        <v>0</v>
      </c>
      <c r="H41" s="92">
        <f>F41-G41</f>
        <v>8200</v>
      </c>
      <c r="I41" s="93">
        <f>G41/F41*100</f>
        <v>0</v>
      </c>
    </row>
    <row r="42" spans="1:9" ht="12.75">
      <c r="A42" s="88" t="s">
        <v>50</v>
      </c>
      <c r="B42" s="40" t="s">
        <v>5</v>
      </c>
      <c r="C42" s="40" t="s">
        <v>49</v>
      </c>
      <c r="D42" s="40" t="s">
        <v>66</v>
      </c>
      <c r="E42" s="49" t="s">
        <v>88</v>
      </c>
      <c r="F42" s="53">
        <v>8200</v>
      </c>
      <c r="G42" s="92">
        <v>8200</v>
      </c>
      <c r="H42" s="92">
        <f>F42-G42</f>
        <v>0</v>
      </c>
      <c r="I42" s="93">
        <f>G42/F42*100</f>
        <v>100</v>
      </c>
    </row>
    <row r="43" spans="1:9" ht="12.75">
      <c r="A43" s="38" t="s">
        <v>8</v>
      </c>
      <c r="B43" s="33" t="s">
        <v>6</v>
      </c>
      <c r="C43" s="33"/>
      <c r="D43" s="33"/>
      <c r="E43" s="57"/>
      <c r="F43" s="85">
        <f>F44</f>
        <v>336400</v>
      </c>
      <c r="G43" s="85">
        <f>G44</f>
        <v>336400</v>
      </c>
      <c r="H43" s="92">
        <f t="shared" si="4"/>
        <v>0</v>
      </c>
      <c r="I43" s="93">
        <f t="shared" si="3"/>
        <v>100</v>
      </c>
    </row>
    <row r="44" spans="1:9" ht="12.75">
      <c r="A44" s="38" t="s">
        <v>26</v>
      </c>
      <c r="B44" s="33" t="s">
        <v>6</v>
      </c>
      <c r="C44" s="33" t="s">
        <v>9</v>
      </c>
      <c r="D44" s="33"/>
      <c r="E44" s="57"/>
      <c r="F44" s="85">
        <f>F45</f>
        <v>336400</v>
      </c>
      <c r="G44" s="85">
        <f>G45</f>
        <v>336400</v>
      </c>
      <c r="H44" s="92">
        <f t="shared" si="4"/>
        <v>0</v>
      </c>
      <c r="I44" s="93">
        <f t="shared" si="3"/>
        <v>100</v>
      </c>
    </row>
    <row r="45" spans="1:9" ht="36">
      <c r="A45" s="43" t="s">
        <v>78</v>
      </c>
      <c r="B45" s="40" t="s">
        <v>6</v>
      </c>
      <c r="C45" s="40" t="s">
        <v>9</v>
      </c>
      <c r="D45" s="40" t="s">
        <v>51</v>
      </c>
      <c r="E45" s="56">
        <v>100</v>
      </c>
      <c r="F45" s="53">
        <f>F46+F50</f>
        <v>336400</v>
      </c>
      <c r="G45" s="92">
        <f>G46+G50</f>
        <v>336400</v>
      </c>
      <c r="H45" s="92">
        <f t="shared" si="4"/>
        <v>0</v>
      </c>
      <c r="I45" s="93">
        <f t="shared" si="3"/>
        <v>100</v>
      </c>
    </row>
    <row r="46" spans="1:9" ht="12.75">
      <c r="A46" s="44" t="s">
        <v>77</v>
      </c>
      <c r="B46" s="40" t="s">
        <v>6</v>
      </c>
      <c r="C46" s="40" t="s">
        <v>9</v>
      </c>
      <c r="D46" s="40" t="s">
        <v>51</v>
      </c>
      <c r="E46" s="49" t="s">
        <v>18</v>
      </c>
      <c r="F46" s="53">
        <f>F47+F48+F49</f>
        <v>315244.75</v>
      </c>
      <c r="G46" s="92">
        <f>G47+G49+G48</f>
        <v>315244.75</v>
      </c>
      <c r="H46" s="92">
        <f>F46-G46</f>
        <v>0</v>
      </c>
      <c r="I46" s="93">
        <f t="shared" si="3"/>
        <v>100</v>
      </c>
    </row>
    <row r="47" spans="1:9" ht="12.75">
      <c r="A47" s="44" t="s">
        <v>95</v>
      </c>
      <c r="B47" s="40" t="s">
        <v>6</v>
      </c>
      <c r="C47" s="40" t="s">
        <v>9</v>
      </c>
      <c r="D47" s="40" t="s">
        <v>51</v>
      </c>
      <c r="E47" s="49" t="s">
        <v>17</v>
      </c>
      <c r="F47" s="53">
        <v>234480.97</v>
      </c>
      <c r="G47" s="94">
        <v>234480.97</v>
      </c>
      <c r="H47" s="92">
        <f t="shared" si="4"/>
        <v>0</v>
      </c>
      <c r="I47" s="93">
        <f t="shared" si="3"/>
        <v>100</v>
      </c>
    </row>
    <row r="48" spans="1:9" ht="24">
      <c r="A48" s="44" t="s">
        <v>19</v>
      </c>
      <c r="B48" s="40" t="s">
        <v>6</v>
      </c>
      <c r="C48" s="40" t="s">
        <v>9</v>
      </c>
      <c r="D48" s="40" t="s">
        <v>51</v>
      </c>
      <c r="E48" s="49" t="s">
        <v>20</v>
      </c>
      <c r="F48" s="53">
        <v>11749.74</v>
      </c>
      <c r="G48" s="92">
        <v>11749.74</v>
      </c>
      <c r="H48" s="92">
        <f aca="true" t="shared" si="5" ref="H48:H53">F48-G48</f>
        <v>0</v>
      </c>
      <c r="I48" s="93">
        <f>G48/F48*100</f>
        <v>100</v>
      </c>
    </row>
    <row r="49" spans="1:9" ht="24">
      <c r="A49" s="44" t="s">
        <v>39</v>
      </c>
      <c r="B49" s="40" t="s">
        <v>6</v>
      </c>
      <c r="C49" s="40" t="s">
        <v>9</v>
      </c>
      <c r="D49" s="40" t="s">
        <v>51</v>
      </c>
      <c r="E49" s="49" t="s">
        <v>40</v>
      </c>
      <c r="F49" s="53">
        <v>69014.04</v>
      </c>
      <c r="G49" s="94">
        <v>69014.04</v>
      </c>
      <c r="H49" s="92">
        <f t="shared" si="5"/>
        <v>0</v>
      </c>
      <c r="I49" s="93">
        <f t="shared" si="3"/>
        <v>100</v>
      </c>
    </row>
    <row r="50" spans="1:9" ht="24">
      <c r="A50" s="44" t="s">
        <v>42</v>
      </c>
      <c r="B50" s="40" t="s">
        <v>6</v>
      </c>
      <c r="C50" s="40" t="s">
        <v>9</v>
      </c>
      <c r="D50" s="40" t="s">
        <v>51</v>
      </c>
      <c r="E50" s="49" t="s">
        <v>21</v>
      </c>
      <c r="F50" s="53">
        <f>F51</f>
        <v>21155.25</v>
      </c>
      <c r="G50" s="92">
        <f>G51</f>
        <v>21155.25</v>
      </c>
      <c r="H50" s="92">
        <f t="shared" si="5"/>
        <v>0</v>
      </c>
      <c r="I50" s="93">
        <f t="shared" si="3"/>
        <v>100</v>
      </c>
    </row>
    <row r="51" spans="1:9" ht="12.75">
      <c r="A51" s="44" t="s">
        <v>73</v>
      </c>
      <c r="B51" s="40" t="s">
        <v>6</v>
      </c>
      <c r="C51" s="40" t="s">
        <v>9</v>
      </c>
      <c r="D51" s="40" t="s">
        <v>51</v>
      </c>
      <c r="E51" s="49" t="s">
        <v>22</v>
      </c>
      <c r="F51" s="53">
        <v>21155.25</v>
      </c>
      <c r="G51" s="92">
        <v>21155.25</v>
      </c>
      <c r="H51" s="92">
        <f t="shared" si="5"/>
        <v>0</v>
      </c>
      <c r="I51" s="93">
        <f t="shared" si="3"/>
        <v>100</v>
      </c>
    </row>
    <row r="52" spans="1:9" ht="12.75">
      <c r="A52" s="38" t="s">
        <v>10</v>
      </c>
      <c r="B52" s="33" t="s">
        <v>9</v>
      </c>
      <c r="C52" s="33"/>
      <c r="D52" s="33"/>
      <c r="E52" s="57"/>
      <c r="F52" s="85">
        <f aca="true" t="shared" si="6" ref="F52:G55">F53</f>
        <v>200000</v>
      </c>
      <c r="G52" s="85">
        <f t="shared" si="6"/>
        <v>200000</v>
      </c>
      <c r="H52" s="92">
        <f t="shared" si="5"/>
        <v>0</v>
      </c>
      <c r="I52" s="93">
        <f t="shared" si="3"/>
        <v>100</v>
      </c>
    </row>
    <row r="53" spans="1:9" ht="12.75">
      <c r="A53" s="38" t="s">
        <v>52</v>
      </c>
      <c r="B53" s="33" t="s">
        <v>9</v>
      </c>
      <c r="C53" s="33" t="s">
        <v>11</v>
      </c>
      <c r="D53" s="33"/>
      <c r="E53" s="57" t="s">
        <v>53</v>
      </c>
      <c r="F53" s="85">
        <f t="shared" si="6"/>
        <v>200000</v>
      </c>
      <c r="G53" s="85">
        <f t="shared" si="6"/>
        <v>200000</v>
      </c>
      <c r="H53" s="92">
        <f t="shared" si="5"/>
        <v>0</v>
      </c>
      <c r="I53" s="93">
        <f t="shared" si="3"/>
        <v>100</v>
      </c>
    </row>
    <row r="54" spans="1:9" ht="12.75">
      <c r="A54" s="21" t="s">
        <v>75</v>
      </c>
      <c r="B54" s="58" t="s">
        <v>9</v>
      </c>
      <c r="C54" s="58" t="s">
        <v>11</v>
      </c>
      <c r="D54" s="58" t="s">
        <v>54</v>
      </c>
      <c r="E54" s="59">
        <v>200</v>
      </c>
      <c r="F54" s="60">
        <f t="shared" si="6"/>
        <v>200000</v>
      </c>
      <c r="G54" s="92">
        <f t="shared" si="6"/>
        <v>200000</v>
      </c>
      <c r="H54" s="92">
        <f t="shared" si="4"/>
        <v>0</v>
      </c>
      <c r="I54" s="93">
        <f t="shared" si="3"/>
        <v>100</v>
      </c>
    </row>
    <row r="55" spans="1:9" ht="24">
      <c r="A55" s="43" t="s">
        <v>42</v>
      </c>
      <c r="B55" s="58" t="s">
        <v>9</v>
      </c>
      <c r="C55" s="58" t="s">
        <v>11</v>
      </c>
      <c r="D55" s="101" t="s">
        <v>106</v>
      </c>
      <c r="E55" s="59">
        <v>240</v>
      </c>
      <c r="F55" s="60">
        <f t="shared" si="6"/>
        <v>200000</v>
      </c>
      <c r="G55" s="92">
        <f t="shared" si="6"/>
        <v>200000</v>
      </c>
      <c r="H55" s="92">
        <f t="shared" si="4"/>
        <v>0</v>
      </c>
      <c r="I55" s="93">
        <f t="shared" si="3"/>
        <v>100</v>
      </c>
    </row>
    <row r="56" spans="1:9" ht="12.75">
      <c r="A56" s="43" t="s">
        <v>73</v>
      </c>
      <c r="B56" s="58" t="s">
        <v>9</v>
      </c>
      <c r="C56" s="58" t="s">
        <v>11</v>
      </c>
      <c r="D56" s="101" t="s">
        <v>106</v>
      </c>
      <c r="E56" s="49" t="s">
        <v>22</v>
      </c>
      <c r="F56" s="52">
        <v>200000</v>
      </c>
      <c r="G56" s="92">
        <v>200000</v>
      </c>
      <c r="H56" s="92">
        <f t="shared" si="4"/>
        <v>0</v>
      </c>
      <c r="I56" s="93">
        <f t="shared" si="3"/>
        <v>100</v>
      </c>
    </row>
    <row r="57" spans="1:9" ht="12.75">
      <c r="A57" s="38" t="s">
        <v>55</v>
      </c>
      <c r="B57" s="33" t="s">
        <v>12</v>
      </c>
      <c r="C57" s="61"/>
      <c r="D57" s="61"/>
      <c r="E57" s="62"/>
      <c r="F57" s="85">
        <f>F58+F62+F68+F76</f>
        <v>3147415.79</v>
      </c>
      <c r="G57" s="85">
        <f>G58+G62+G68+G76</f>
        <v>3121505.39</v>
      </c>
      <c r="H57" s="98">
        <f t="shared" si="4"/>
        <v>25910.399999999907</v>
      </c>
      <c r="I57" s="99">
        <f>G57/F57*100</f>
        <v>99.1767722560736</v>
      </c>
    </row>
    <row r="58" spans="1:9" ht="13.5" customHeight="1">
      <c r="A58" s="38" t="s">
        <v>89</v>
      </c>
      <c r="B58" s="33" t="s">
        <v>12</v>
      </c>
      <c r="C58" s="33" t="s">
        <v>5</v>
      </c>
      <c r="D58" s="61"/>
      <c r="E58" s="62"/>
      <c r="F58" s="80">
        <f>F59</f>
        <v>154200</v>
      </c>
      <c r="G58" s="80">
        <f>G59</f>
        <v>154200</v>
      </c>
      <c r="H58" s="99">
        <f aca="true" t="shared" si="7" ref="H58:H68">F58-G58</f>
        <v>0</v>
      </c>
      <c r="I58" s="99">
        <f aca="true" t="shared" si="8" ref="I58:I82">G58/F58*100</f>
        <v>100</v>
      </c>
    </row>
    <row r="59" spans="1:9" ht="12.75" customHeight="1">
      <c r="A59" s="21" t="s">
        <v>75</v>
      </c>
      <c r="B59" s="40" t="s">
        <v>12</v>
      </c>
      <c r="C59" s="40" t="s">
        <v>5</v>
      </c>
      <c r="D59" s="63" t="s">
        <v>56</v>
      </c>
      <c r="E59" s="89">
        <v>200</v>
      </c>
      <c r="F59" s="53">
        <f>F60+F61</f>
        <v>154200</v>
      </c>
      <c r="G59" s="53">
        <f>G60+G61</f>
        <v>154200</v>
      </c>
      <c r="H59" s="93">
        <f t="shared" si="7"/>
        <v>0</v>
      </c>
      <c r="I59" s="93">
        <f t="shared" si="8"/>
        <v>100</v>
      </c>
    </row>
    <row r="60" spans="1:9" ht="23.25" customHeight="1">
      <c r="A60" s="43" t="s">
        <v>90</v>
      </c>
      <c r="B60" s="40" t="s">
        <v>12</v>
      </c>
      <c r="C60" s="40" t="s">
        <v>5</v>
      </c>
      <c r="D60" s="64" t="s">
        <v>57</v>
      </c>
      <c r="E60" s="89">
        <v>243</v>
      </c>
      <c r="F60" s="87">
        <v>150000</v>
      </c>
      <c r="G60" s="92">
        <v>150000</v>
      </c>
      <c r="H60" s="93">
        <f t="shared" si="7"/>
        <v>0</v>
      </c>
      <c r="I60" s="63">
        <f t="shared" si="8"/>
        <v>100</v>
      </c>
    </row>
    <row r="61" spans="1:9" ht="15.75" customHeight="1">
      <c r="A61" s="43" t="s">
        <v>84</v>
      </c>
      <c r="B61" s="40" t="s">
        <v>12</v>
      </c>
      <c r="C61" s="40" t="s">
        <v>5</v>
      </c>
      <c r="D61" s="64" t="s">
        <v>57</v>
      </c>
      <c r="E61" s="89">
        <v>831</v>
      </c>
      <c r="F61" s="87">
        <v>4200</v>
      </c>
      <c r="G61" s="92">
        <v>4200</v>
      </c>
      <c r="H61" s="93">
        <f t="shared" si="7"/>
        <v>0</v>
      </c>
      <c r="I61" s="63">
        <f t="shared" si="8"/>
        <v>100</v>
      </c>
    </row>
    <row r="62" spans="1:9" ht="12.75">
      <c r="A62" s="55" t="s">
        <v>13</v>
      </c>
      <c r="B62" s="33" t="s">
        <v>12</v>
      </c>
      <c r="C62" s="33" t="s">
        <v>6</v>
      </c>
      <c r="D62" s="61"/>
      <c r="E62" s="62"/>
      <c r="F62" s="86">
        <f>F64+F63</f>
        <v>314578.44</v>
      </c>
      <c r="G62" s="86">
        <f>G64+G63</f>
        <v>314578.44</v>
      </c>
      <c r="H62" s="86">
        <f>H64+H63</f>
        <v>0</v>
      </c>
      <c r="I62" s="86">
        <f>I64+I63</f>
        <v>200</v>
      </c>
    </row>
    <row r="63" spans="1:9" ht="24">
      <c r="A63" s="44" t="s">
        <v>42</v>
      </c>
      <c r="B63" s="40" t="s">
        <v>12</v>
      </c>
      <c r="C63" s="40" t="s">
        <v>6</v>
      </c>
      <c r="D63" s="63" t="s">
        <v>119</v>
      </c>
      <c r="E63" s="106">
        <v>244</v>
      </c>
      <c r="F63" s="87">
        <v>121421.24</v>
      </c>
      <c r="G63" s="87">
        <v>121421.24</v>
      </c>
      <c r="H63" s="92">
        <f t="shared" si="7"/>
        <v>0</v>
      </c>
      <c r="I63" s="93">
        <f t="shared" si="8"/>
        <v>100</v>
      </c>
    </row>
    <row r="64" spans="1:9" ht="12.75">
      <c r="A64" s="21" t="s">
        <v>75</v>
      </c>
      <c r="B64" s="40" t="s">
        <v>12</v>
      </c>
      <c r="C64" s="40" t="s">
        <v>6</v>
      </c>
      <c r="D64" s="63" t="s">
        <v>59</v>
      </c>
      <c r="E64" s="89">
        <v>200</v>
      </c>
      <c r="F64" s="87">
        <f>F65+F67</f>
        <v>193157.2</v>
      </c>
      <c r="G64" s="87">
        <f>G65+G67</f>
        <v>193157.2</v>
      </c>
      <c r="H64" s="92">
        <f t="shared" si="7"/>
        <v>0</v>
      </c>
      <c r="I64" s="93">
        <f t="shared" si="8"/>
        <v>100</v>
      </c>
    </row>
    <row r="65" spans="1:9" ht="24">
      <c r="A65" s="44" t="s">
        <v>42</v>
      </c>
      <c r="B65" s="40" t="s">
        <v>12</v>
      </c>
      <c r="C65" s="40" t="s">
        <v>6</v>
      </c>
      <c r="D65" s="63" t="s">
        <v>59</v>
      </c>
      <c r="E65" s="90" t="s">
        <v>21</v>
      </c>
      <c r="F65" s="53">
        <f>F66</f>
        <v>185195.39</v>
      </c>
      <c r="G65" s="92">
        <f>G66</f>
        <v>185195.39</v>
      </c>
      <c r="H65" s="92">
        <f t="shared" si="7"/>
        <v>0</v>
      </c>
      <c r="I65" s="93">
        <f t="shared" si="8"/>
        <v>100</v>
      </c>
    </row>
    <row r="66" spans="1:9" ht="24">
      <c r="A66" s="43" t="s">
        <v>90</v>
      </c>
      <c r="B66" s="40" t="s">
        <v>12</v>
      </c>
      <c r="C66" s="40" t="s">
        <v>6</v>
      </c>
      <c r="D66" s="63" t="s">
        <v>59</v>
      </c>
      <c r="E66" s="90" t="s">
        <v>22</v>
      </c>
      <c r="F66" s="54">
        <v>185195.39</v>
      </c>
      <c r="G66" s="92">
        <v>185195.39</v>
      </c>
      <c r="H66" s="92">
        <f t="shared" si="7"/>
        <v>0</v>
      </c>
      <c r="I66" s="93">
        <f t="shared" si="8"/>
        <v>100</v>
      </c>
    </row>
    <row r="67" spans="1:9" ht="13.5" customHeight="1">
      <c r="A67" s="43" t="s">
        <v>84</v>
      </c>
      <c r="B67" s="40" t="s">
        <v>12</v>
      </c>
      <c r="C67" s="40" t="s">
        <v>6</v>
      </c>
      <c r="D67" s="63" t="s">
        <v>59</v>
      </c>
      <c r="E67" s="89">
        <v>831</v>
      </c>
      <c r="F67" s="87">
        <v>7961.81</v>
      </c>
      <c r="G67" s="92">
        <v>7961.81</v>
      </c>
      <c r="H67" s="92">
        <f t="shared" si="7"/>
        <v>0</v>
      </c>
      <c r="I67" s="93">
        <f t="shared" si="8"/>
        <v>100</v>
      </c>
    </row>
    <row r="68" spans="1:9" ht="12.75">
      <c r="A68" s="38" t="s">
        <v>14</v>
      </c>
      <c r="B68" s="33" t="s">
        <v>12</v>
      </c>
      <c r="C68" s="33" t="s">
        <v>9</v>
      </c>
      <c r="D68" s="63"/>
      <c r="E68" s="65"/>
      <c r="F68" s="86">
        <f>SUM(F69:F75)</f>
        <v>2482107.35</v>
      </c>
      <c r="G68" s="86">
        <f>SUM(G69:G75)</f>
        <v>2456196.95</v>
      </c>
      <c r="H68" s="98">
        <f t="shared" si="7"/>
        <v>25910.399999999907</v>
      </c>
      <c r="I68" s="99">
        <f t="shared" si="8"/>
        <v>98.95611283694076</v>
      </c>
    </row>
    <row r="69" spans="1:9" ht="12.75">
      <c r="A69" s="21" t="s">
        <v>75</v>
      </c>
      <c r="B69" s="40" t="s">
        <v>12</v>
      </c>
      <c r="C69" s="40" t="s">
        <v>9</v>
      </c>
      <c r="D69" s="63" t="s">
        <v>110</v>
      </c>
      <c r="E69" s="49" t="s">
        <v>22</v>
      </c>
      <c r="F69" s="53">
        <v>1411789.85</v>
      </c>
      <c r="G69" s="53">
        <v>1411789.85</v>
      </c>
      <c r="H69" s="92">
        <f aca="true" t="shared" si="9" ref="H69:H85">F69-G69</f>
        <v>0</v>
      </c>
      <c r="I69" s="93">
        <f t="shared" si="8"/>
        <v>100</v>
      </c>
    </row>
    <row r="70" spans="1:9" ht="12.75">
      <c r="A70" s="21" t="s">
        <v>75</v>
      </c>
      <c r="B70" s="40" t="s">
        <v>12</v>
      </c>
      <c r="C70" s="40" t="s">
        <v>9</v>
      </c>
      <c r="D70" s="63" t="s">
        <v>109</v>
      </c>
      <c r="E70" s="49" t="s">
        <v>22</v>
      </c>
      <c r="F70" s="54">
        <v>122696.69</v>
      </c>
      <c r="G70" s="54">
        <v>122696.69</v>
      </c>
      <c r="H70" s="92">
        <f>F70-G70</f>
        <v>0</v>
      </c>
      <c r="I70" s="93">
        <f>G70/F70*100</f>
        <v>100</v>
      </c>
    </row>
    <row r="71" spans="1:9" ht="14.25" customHeight="1">
      <c r="A71" s="21" t="s">
        <v>75</v>
      </c>
      <c r="B71" s="40" t="s">
        <v>12</v>
      </c>
      <c r="C71" s="40" t="s">
        <v>9</v>
      </c>
      <c r="D71" s="63" t="s">
        <v>61</v>
      </c>
      <c r="E71" s="49" t="s">
        <v>22</v>
      </c>
      <c r="F71" s="92">
        <v>571868.75</v>
      </c>
      <c r="G71" s="92">
        <v>545958.35</v>
      </c>
      <c r="H71" s="92">
        <f>F71-G71</f>
        <v>25910.400000000023</v>
      </c>
      <c r="I71" s="93">
        <f>G71/F71*100</f>
        <v>95.46917015486508</v>
      </c>
    </row>
    <row r="72" spans="1:9" ht="14.25" customHeight="1">
      <c r="A72" s="21" t="s">
        <v>75</v>
      </c>
      <c r="B72" s="50" t="s">
        <v>12</v>
      </c>
      <c r="C72" s="50" t="s">
        <v>9</v>
      </c>
      <c r="D72" s="63" t="s">
        <v>107</v>
      </c>
      <c r="E72" s="49" t="s">
        <v>22</v>
      </c>
      <c r="F72" s="54">
        <v>83253.29</v>
      </c>
      <c r="G72" s="54">
        <v>83253.29</v>
      </c>
      <c r="H72" s="92">
        <f>F72-G72</f>
        <v>0</v>
      </c>
      <c r="I72" s="93">
        <f>G72/F72*100</f>
        <v>100</v>
      </c>
    </row>
    <row r="73" spans="1:9" ht="14.25" customHeight="1">
      <c r="A73" s="21" t="s">
        <v>75</v>
      </c>
      <c r="B73" s="50" t="s">
        <v>12</v>
      </c>
      <c r="C73" s="50" t="s">
        <v>9</v>
      </c>
      <c r="D73" s="63" t="s">
        <v>108</v>
      </c>
      <c r="E73" s="49" t="s">
        <v>22</v>
      </c>
      <c r="F73" s="96">
        <v>153000</v>
      </c>
      <c r="G73" s="96">
        <v>153000</v>
      </c>
      <c r="H73" s="92">
        <f>F73-G73</f>
        <v>0</v>
      </c>
      <c r="I73" s="93">
        <f>G73/F73*100</f>
        <v>100</v>
      </c>
    </row>
    <row r="74" spans="1:9" ht="12" customHeight="1">
      <c r="A74" s="44" t="s">
        <v>50</v>
      </c>
      <c r="B74" s="40" t="s">
        <v>12</v>
      </c>
      <c r="C74" s="40" t="s">
        <v>9</v>
      </c>
      <c r="D74" s="63" t="s">
        <v>110</v>
      </c>
      <c r="E74" s="40" t="s">
        <v>88</v>
      </c>
      <c r="F74" s="92">
        <v>128344.53</v>
      </c>
      <c r="G74" s="92">
        <v>128344.53</v>
      </c>
      <c r="H74" s="91">
        <f>F74-G74</f>
        <v>0</v>
      </c>
      <c r="I74" s="102">
        <f>G74/F74*100</f>
        <v>100</v>
      </c>
    </row>
    <row r="75" spans="1:9" ht="15" customHeight="1">
      <c r="A75" s="44" t="s">
        <v>50</v>
      </c>
      <c r="B75" s="40" t="s">
        <v>12</v>
      </c>
      <c r="C75" s="50" t="s">
        <v>9</v>
      </c>
      <c r="D75" s="63" t="s">
        <v>109</v>
      </c>
      <c r="E75" s="40" t="s">
        <v>88</v>
      </c>
      <c r="F75" s="53">
        <v>11154.24</v>
      </c>
      <c r="G75" s="53">
        <v>11154.24</v>
      </c>
      <c r="H75" s="92">
        <f t="shared" si="9"/>
        <v>0</v>
      </c>
      <c r="I75" s="93">
        <f t="shared" si="8"/>
        <v>100</v>
      </c>
    </row>
    <row r="76" spans="1:9" ht="16.5" customHeight="1">
      <c r="A76" s="32" t="s">
        <v>68</v>
      </c>
      <c r="B76" s="33" t="s">
        <v>12</v>
      </c>
      <c r="C76" s="33" t="s">
        <v>12</v>
      </c>
      <c r="D76" s="45"/>
      <c r="E76" s="49"/>
      <c r="F76" s="84">
        <f>F77+F81</f>
        <v>196530</v>
      </c>
      <c r="G76" s="84">
        <f>G77+G81</f>
        <v>196530</v>
      </c>
      <c r="H76" s="98">
        <f>F76-G76</f>
        <v>0</v>
      </c>
      <c r="I76" s="99">
        <f>G76/F76*100</f>
        <v>100</v>
      </c>
    </row>
    <row r="77" spans="1:9" ht="39.75" customHeight="1">
      <c r="A77" s="44" t="s">
        <v>93</v>
      </c>
      <c r="B77" s="40" t="s">
        <v>12</v>
      </c>
      <c r="C77" s="40" t="s">
        <v>12</v>
      </c>
      <c r="D77" s="45" t="s">
        <v>69</v>
      </c>
      <c r="E77" s="49" t="s">
        <v>91</v>
      </c>
      <c r="F77" s="54">
        <f>SUM(F78:F80)</f>
        <v>187330</v>
      </c>
      <c r="G77" s="54">
        <f>SUM(G78:G80)</f>
        <v>187330</v>
      </c>
      <c r="H77" s="92">
        <f t="shared" si="9"/>
        <v>0</v>
      </c>
      <c r="I77" s="93">
        <f t="shared" si="8"/>
        <v>100</v>
      </c>
    </row>
    <row r="78" spans="1:9" ht="15" customHeight="1">
      <c r="A78" s="46" t="s">
        <v>92</v>
      </c>
      <c r="B78" s="40" t="s">
        <v>12</v>
      </c>
      <c r="C78" s="40" t="s">
        <v>12</v>
      </c>
      <c r="D78" s="45" t="s">
        <v>69</v>
      </c>
      <c r="E78" s="49" t="s">
        <v>17</v>
      </c>
      <c r="F78" s="54">
        <v>143264.2</v>
      </c>
      <c r="G78" s="54">
        <v>143264.2</v>
      </c>
      <c r="H78" s="92">
        <f t="shared" si="9"/>
        <v>0</v>
      </c>
      <c r="I78" s="93">
        <f t="shared" si="8"/>
        <v>100</v>
      </c>
    </row>
    <row r="79" spans="1:9" ht="25.5" customHeight="1">
      <c r="A79" s="44" t="s">
        <v>19</v>
      </c>
      <c r="B79" s="40" t="s">
        <v>12</v>
      </c>
      <c r="C79" s="40" t="s">
        <v>12</v>
      </c>
      <c r="D79" s="45" t="s">
        <v>69</v>
      </c>
      <c r="E79" s="49" t="s">
        <v>20</v>
      </c>
      <c r="F79" s="54">
        <v>800</v>
      </c>
      <c r="G79" s="54">
        <v>800</v>
      </c>
      <c r="H79" s="92">
        <f t="shared" si="9"/>
        <v>0</v>
      </c>
      <c r="I79" s="93">
        <f t="shared" si="8"/>
        <v>100</v>
      </c>
    </row>
    <row r="80" spans="1:9" ht="25.5" customHeight="1">
      <c r="A80" s="44" t="s">
        <v>39</v>
      </c>
      <c r="B80" s="40" t="s">
        <v>12</v>
      </c>
      <c r="C80" s="40" t="s">
        <v>12</v>
      </c>
      <c r="D80" s="45" t="s">
        <v>69</v>
      </c>
      <c r="E80" s="49" t="s">
        <v>40</v>
      </c>
      <c r="F80" s="54">
        <v>43265.8</v>
      </c>
      <c r="G80" s="54">
        <v>43265.8</v>
      </c>
      <c r="H80" s="92">
        <f t="shared" si="9"/>
        <v>0</v>
      </c>
      <c r="I80" s="93">
        <f t="shared" si="8"/>
        <v>100</v>
      </c>
    </row>
    <row r="81" spans="1:9" ht="25.5" customHeight="1">
      <c r="A81" s="43" t="s">
        <v>90</v>
      </c>
      <c r="B81" s="40" t="s">
        <v>12</v>
      </c>
      <c r="C81" s="40" t="s">
        <v>12</v>
      </c>
      <c r="D81" s="45" t="s">
        <v>69</v>
      </c>
      <c r="E81" s="49" t="s">
        <v>74</v>
      </c>
      <c r="F81" s="54">
        <f>F82</f>
        <v>9200</v>
      </c>
      <c r="G81" s="54">
        <f>G82</f>
        <v>9200</v>
      </c>
      <c r="H81" s="92">
        <f t="shared" si="9"/>
        <v>0</v>
      </c>
      <c r="I81" s="93">
        <f t="shared" si="8"/>
        <v>100</v>
      </c>
    </row>
    <row r="82" spans="1:9" ht="14.25" customHeight="1">
      <c r="A82" s="44" t="s">
        <v>73</v>
      </c>
      <c r="B82" s="40" t="s">
        <v>12</v>
      </c>
      <c r="C82" s="40" t="s">
        <v>12</v>
      </c>
      <c r="D82" s="45" t="s">
        <v>69</v>
      </c>
      <c r="E82" s="49" t="s">
        <v>22</v>
      </c>
      <c r="F82" s="54">
        <v>9200</v>
      </c>
      <c r="G82" s="54">
        <v>9200</v>
      </c>
      <c r="H82" s="92">
        <f t="shared" si="9"/>
        <v>0</v>
      </c>
      <c r="I82" s="93">
        <f t="shared" si="8"/>
        <v>100</v>
      </c>
    </row>
    <row r="83" spans="1:9" ht="12.75">
      <c r="A83" s="55" t="s">
        <v>94</v>
      </c>
      <c r="B83" s="33" t="s">
        <v>15</v>
      </c>
      <c r="C83" s="66"/>
      <c r="D83" s="67"/>
      <c r="E83" s="68"/>
      <c r="F83" s="79">
        <f>SUM(F84)</f>
        <v>1731058.18</v>
      </c>
      <c r="G83" s="79">
        <f>SUM(G84)</f>
        <v>1731058.18</v>
      </c>
      <c r="H83" s="98">
        <f t="shared" si="9"/>
        <v>0</v>
      </c>
      <c r="I83" s="99">
        <f>G83/F83*100</f>
        <v>100</v>
      </c>
    </row>
    <row r="84" spans="1:9" ht="12.75">
      <c r="A84" s="69" t="s">
        <v>27</v>
      </c>
      <c r="B84" s="33" t="s">
        <v>15</v>
      </c>
      <c r="C84" s="33" t="s">
        <v>5</v>
      </c>
      <c r="D84" s="61"/>
      <c r="E84" s="61"/>
      <c r="F84" s="80">
        <f>SUM(F85:F101)</f>
        <v>1731058.18</v>
      </c>
      <c r="G84" s="80">
        <f>SUM(G85:G101)</f>
        <v>1731058.18</v>
      </c>
      <c r="H84" s="98">
        <f t="shared" si="9"/>
        <v>0</v>
      </c>
      <c r="I84" s="99">
        <f aca="true" t="shared" si="10" ref="I84:I101">G84/F84*100</f>
        <v>100</v>
      </c>
    </row>
    <row r="85" spans="1:9" ht="24">
      <c r="A85" s="105" t="s">
        <v>117</v>
      </c>
      <c r="B85" s="40" t="s">
        <v>15</v>
      </c>
      <c r="C85" s="40" t="s">
        <v>5</v>
      </c>
      <c r="D85" s="63" t="s">
        <v>120</v>
      </c>
      <c r="E85" s="63">
        <v>244</v>
      </c>
      <c r="F85" s="81">
        <v>315600.22</v>
      </c>
      <c r="G85" s="81">
        <v>315600.22</v>
      </c>
      <c r="H85" s="92">
        <f t="shared" si="9"/>
        <v>0</v>
      </c>
      <c r="I85" s="93">
        <f t="shared" si="10"/>
        <v>100</v>
      </c>
    </row>
    <row r="86" spans="1:9" ht="12.75">
      <c r="A86" s="44" t="s">
        <v>96</v>
      </c>
      <c r="B86" s="40" t="s">
        <v>15</v>
      </c>
      <c r="C86" s="40" t="s">
        <v>5</v>
      </c>
      <c r="D86" s="63" t="s">
        <v>70</v>
      </c>
      <c r="E86" s="63">
        <v>112</v>
      </c>
      <c r="F86" s="81">
        <v>800</v>
      </c>
      <c r="G86" s="81">
        <v>800</v>
      </c>
      <c r="H86" s="92">
        <f>F86-G86</f>
        <v>0</v>
      </c>
      <c r="I86" s="93">
        <f t="shared" si="10"/>
        <v>100</v>
      </c>
    </row>
    <row r="87" spans="1:9" ht="12.75" hidden="1">
      <c r="A87" s="103" t="s">
        <v>115</v>
      </c>
      <c r="B87" s="40" t="s">
        <v>15</v>
      </c>
      <c r="C87" s="40" t="s">
        <v>5</v>
      </c>
      <c r="D87" s="64" t="s">
        <v>112</v>
      </c>
      <c r="E87" s="63">
        <v>111</v>
      </c>
      <c r="F87" s="104">
        <v>0</v>
      </c>
      <c r="G87" s="104">
        <v>0</v>
      </c>
      <c r="H87" s="92">
        <f aca="true" t="shared" si="11" ref="H87:H93">F87-G87</f>
        <v>0</v>
      </c>
      <c r="I87" s="93">
        <v>0</v>
      </c>
    </row>
    <row r="88" spans="1:9" ht="24" hidden="1">
      <c r="A88" s="105" t="s">
        <v>116</v>
      </c>
      <c r="B88" s="40" t="s">
        <v>15</v>
      </c>
      <c r="C88" s="40" t="s">
        <v>5</v>
      </c>
      <c r="D88" s="64" t="s">
        <v>112</v>
      </c>
      <c r="E88" s="40" t="s">
        <v>62</v>
      </c>
      <c r="F88" s="92">
        <v>0</v>
      </c>
      <c r="G88" s="92">
        <v>0</v>
      </c>
      <c r="H88" s="92">
        <f t="shared" si="11"/>
        <v>0</v>
      </c>
      <c r="I88" s="93">
        <v>0</v>
      </c>
    </row>
    <row r="89" spans="1:9" ht="12.75">
      <c r="A89" s="103" t="s">
        <v>115</v>
      </c>
      <c r="B89" s="40" t="s">
        <v>15</v>
      </c>
      <c r="C89" s="40" t="s">
        <v>5</v>
      </c>
      <c r="D89" s="64" t="s">
        <v>114</v>
      </c>
      <c r="E89" s="40" t="s">
        <v>28</v>
      </c>
      <c r="F89" s="92">
        <v>152703.8</v>
      </c>
      <c r="G89" s="92">
        <v>152703.8</v>
      </c>
      <c r="H89" s="92">
        <f t="shared" si="11"/>
        <v>0</v>
      </c>
      <c r="I89" s="93">
        <f t="shared" si="10"/>
        <v>100</v>
      </c>
    </row>
    <row r="90" spans="1:9" ht="24">
      <c r="A90" s="105" t="s">
        <v>116</v>
      </c>
      <c r="B90" s="40" t="s">
        <v>15</v>
      </c>
      <c r="C90" s="40" t="s">
        <v>5</v>
      </c>
      <c r="D90" s="64" t="s">
        <v>114</v>
      </c>
      <c r="E90" s="40" t="s">
        <v>62</v>
      </c>
      <c r="F90" s="92">
        <v>53725.48</v>
      </c>
      <c r="G90" s="92">
        <v>53725.48</v>
      </c>
      <c r="H90" s="92">
        <f t="shared" si="11"/>
        <v>0</v>
      </c>
      <c r="I90" s="93">
        <f t="shared" si="10"/>
        <v>100</v>
      </c>
    </row>
    <row r="91" spans="1:9" ht="24">
      <c r="A91" s="105" t="s">
        <v>117</v>
      </c>
      <c r="B91" s="40" t="s">
        <v>15</v>
      </c>
      <c r="C91" s="40" t="s">
        <v>5</v>
      </c>
      <c r="D91" s="64" t="s">
        <v>114</v>
      </c>
      <c r="E91" s="40" t="s">
        <v>22</v>
      </c>
      <c r="F91" s="92">
        <v>33570.72</v>
      </c>
      <c r="G91" s="92">
        <v>33570.72</v>
      </c>
      <c r="H91" s="92">
        <f t="shared" si="11"/>
        <v>0</v>
      </c>
      <c r="I91" s="93">
        <f t="shared" si="10"/>
        <v>100</v>
      </c>
    </row>
    <row r="92" spans="1:9" ht="24">
      <c r="A92" s="105" t="s">
        <v>117</v>
      </c>
      <c r="B92" s="40" t="s">
        <v>15</v>
      </c>
      <c r="C92" s="40" t="s">
        <v>5</v>
      </c>
      <c r="D92" s="64" t="s">
        <v>113</v>
      </c>
      <c r="E92" s="40" t="s">
        <v>22</v>
      </c>
      <c r="F92" s="92">
        <v>43021.96</v>
      </c>
      <c r="G92" s="92">
        <v>43021.96</v>
      </c>
      <c r="H92" s="92">
        <f t="shared" si="11"/>
        <v>0</v>
      </c>
      <c r="I92" s="93">
        <v>0</v>
      </c>
    </row>
    <row r="93" spans="1:9" ht="12.75">
      <c r="A93" s="103" t="s">
        <v>115</v>
      </c>
      <c r="B93" s="40" t="s">
        <v>15</v>
      </c>
      <c r="C93" s="40" t="s">
        <v>5</v>
      </c>
      <c r="D93" s="63" t="s">
        <v>111</v>
      </c>
      <c r="E93" s="40" t="s">
        <v>28</v>
      </c>
      <c r="F93" s="81">
        <v>221672.64</v>
      </c>
      <c r="G93" s="81">
        <v>221672.64</v>
      </c>
      <c r="H93" s="92">
        <f t="shared" si="11"/>
        <v>0</v>
      </c>
      <c r="I93" s="93">
        <f t="shared" si="10"/>
        <v>100</v>
      </c>
    </row>
    <row r="94" spans="1:9" ht="24">
      <c r="A94" s="105" t="s">
        <v>116</v>
      </c>
      <c r="B94" s="40" t="s">
        <v>15</v>
      </c>
      <c r="C94" s="40" t="s">
        <v>5</v>
      </c>
      <c r="D94" s="63" t="s">
        <v>111</v>
      </c>
      <c r="E94" s="45" t="s">
        <v>62</v>
      </c>
      <c r="F94" s="81">
        <v>66945.36</v>
      </c>
      <c r="G94" s="81">
        <v>66945.36</v>
      </c>
      <c r="H94" s="92">
        <f aca="true" t="shared" si="12" ref="H94:H102">F94-G94</f>
        <v>0</v>
      </c>
      <c r="I94" s="93">
        <f t="shared" si="10"/>
        <v>100</v>
      </c>
    </row>
    <row r="95" spans="1:9" ht="12.75">
      <c r="A95" s="44" t="s">
        <v>50</v>
      </c>
      <c r="B95" s="40" t="s">
        <v>15</v>
      </c>
      <c r="C95" s="40" t="s">
        <v>5</v>
      </c>
      <c r="D95" s="63" t="s">
        <v>111</v>
      </c>
      <c r="E95" s="49" t="s">
        <v>88</v>
      </c>
      <c r="F95" s="54">
        <v>28818</v>
      </c>
      <c r="G95" s="54">
        <v>28818</v>
      </c>
      <c r="H95" s="92">
        <f>F95-G95</f>
        <v>0</v>
      </c>
      <c r="I95" s="93">
        <f>G95/F95*100</f>
        <v>100</v>
      </c>
    </row>
    <row r="96" spans="1:9" ht="24">
      <c r="A96" s="46" t="s">
        <v>97</v>
      </c>
      <c r="B96" s="40" t="s">
        <v>15</v>
      </c>
      <c r="C96" s="40" t="s">
        <v>5</v>
      </c>
      <c r="D96" s="63" t="s">
        <v>58</v>
      </c>
      <c r="E96" s="45" t="s">
        <v>28</v>
      </c>
      <c r="F96" s="81">
        <v>98354.84</v>
      </c>
      <c r="G96" s="81">
        <v>98354.84</v>
      </c>
      <c r="H96" s="92">
        <f>F96-G96</f>
        <v>0</v>
      </c>
      <c r="I96" s="93">
        <f>G96/F96*100</f>
        <v>100</v>
      </c>
    </row>
    <row r="97" spans="1:9" ht="12.75">
      <c r="A97" s="44" t="s">
        <v>96</v>
      </c>
      <c r="B97" s="40" t="s">
        <v>15</v>
      </c>
      <c r="C97" s="40" t="s">
        <v>5</v>
      </c>
      <c r="D97" s="63" t="s">
        <v>58</v>
      </c>
      <c r="E97" s="63">
        <v>112</v>
      </c>
      <c r="F97" s="81">
        <v>18700</v>
      </c>
      <c r="G97" s="81">
        <v>18700</v>
      </c>
      <c r="H97" s="92">
        <f t="shared" si="12"/>
        <v>0</v>
      </c>
      <c r="I97" s="93">
        <f t="shared" si="10"/>
        <v>100</v>
      </c>
    </row>
    <row r="98" spans="1:9" ht="24">
      <c r="A98" s="105" t="s">
        <v>116</v>
      </c>
      <c r="B98" s="40" t="s">
        <v>15</v>
      </c>
      <c r="C98" s="40" t="s">
        <v>5</v>
      </c>
      <c r="D98" s="63" t="s">
        <v>58</v>
      </c>
      <c r="E98" s="63">
        <v>119</v>
      </c>
      <c r="F98" s="81">
        <v>39713.65</v>
      </c>
      <c r="G98" s="81">
        <v>39713.65</v>
      </c>
      <c r="H98" s="92">
        <f t="shared" si="12"/>
        <v>0</v>
      </c>
      <c r="I98" s="93">
        <f t="shared" si="10"/>
        <v>100</v>
      </c>
    </row>
    <row r="99" spans="1:9" ht="23.25" customHeight="1">
      <c r="A99" s="105" t="s">
        <v>117</v>
      </c>
      <c r="B99" s="40" t="s">
        <v>15</v>
      </c>
      <c r="C99" s="40" t="s">
        <v>5</v>
      </c>
      <c r="D99" s="63" t="s">
        <v>58</v>
      </c>
      <c r="E99" s="63">
        <v>244</v>
      </c>
      <c r="F99" s="81">
        <v>639259.71</v>
      </c>
      <c r="G99" s="81">
        <v>639259.71</v>
      </c>
      <c r="H99" s="92">
        <f t="shared" si="12"/>
        <v>0</v>
      </c>
      <c r="I99" s="93">
        <f t="shared" si="10"/>
        <v>100</v>
      </c>
    </row>
    <row r="100" spans="1:9" ht="12" customHeight="1" hidden="1">
      <c r="A100" s="44" t="s">
        <v>44</v>
      </c>
      <c r="B100" s="40" t="s">
        <v>15</v>
      </c>
      <c r="C100" s="40" t="s">
        <v>5</v>
      </c>
      <c r="D100" s="63" t="s">
        <v>58</v>
      </c>
      <c r="E100" s="49" t="s">
        <v>24</v>
      </c>
      <c r="F100" s="54">
        <v>0</v>
      </c>
      <c r="G100" s="54">
        <v>0</v>
      </c>
      <c r="H100" s="92">
        <f t="shared" si="12"/>
        <v>0</v>
      </c>
      <c r="I100" s="93" t="e">
        <f t="shared" si="10"/>
        <v>#DIV/0!</v>
      </c>
    </row>
    <row r="101" spans="1:9" ht="12" customHeight="1">
      <c r="A101" s="88" t="s">
        <v>46</v>
      </c>
      <c r="B101" s="40" t="s">
        <v>15</v>
      </c>
      <c r="C101" s="40" t="s">
        <v>5</v>
      </c>
      <c r="D101" s="63" t="s">
        <v>58</v>
      </c>
      <c r="E101" s="49" t="s">
        <v>47</v>
      </c>
      <c r="F101" s="54">
        <v>18171.8</v>
      </c>
      <c r="G101" s="54">
        <v>18171.8</v>
      </c>
      <c r="H101" s="92">
        <f t="shared" si="12"/>
        <v>0</v>
      </c>
      <c r="I101" s="93">
        <f t="shared" si="10"/>
        <v>100</v>
      </c>
    </row>
    <row r="102" spans="1:9" ht="12.75">
      <c r="A102" s="70" t="s">
        <v>16</v>
      </c>
      <c r="B102" s="71">
        <v>10</v>
      </c>
      <c r="C102" s="71"/>
      <c r="D102" s="71"/>
      <c r="E102" s="72"/>
      <c r="F102" s="82">
        <f aca="true" t="shared" si="13" ref="F102:G105">F103</f>
        <v>118819.84</v>
      </c>
      <c r="G102" s="82">
        <f t="shared" si="13"/>
        <v>118819.84</v>
      </c>
      <c r="H102" s="98">
        <f t="shared" si="12"/>
        <v>0</v>
      </c>
      <c r="I102" s="99">
        <f aca="true" t="shared" si="14" ref="I102:I107">G102/F102*100</f>
        <v>100</v>
      </c>
    </row>
    <row r="103" spans="1:9" ht="12.75">
      <c r="A103" s="70" t="s">
        <v>29</v>
      </c>
      <c r="B103" s="73">
        <v>10</v>
      </c>
      <c r="C103" s="33" t="s">
        <v>5</v>
      </c>
      <c r="D103" s="66"/>
      <c r="E103" s="48"/>
      <c r="F103" s="79">
        <f t="shared" si="13"/>
        <v>118819.84</v>
      </c>
      <c r="G103" s="79">
        <f t="shared" si="13"/>
        <v>118819.84</v>
      </c>
      <c r="H103" s="98">
        <f>F103-G103</f>
        <v>0</v>
      </c>
      <c r="I103" s="99">
        <f t="shared" si="14"/>
        <v>100</v>
      </c>
    </row>
    <row r="104" spans="1:9" ht="12.75">
      <c r="A104" s="74" t="s">
        <v>99</v>
      </c>
      <c r="B104" s="75">
        <v>10</v>
      </c>
      <c r="C104" s="40" t="s">
        <v>5</v>
      </c>
      <c r="D104" s="50" t="s">
        <v>63</v>
      </c>
      <c r="E104" s="49" t="s">
        <v>102</v>
      </c>
      <c r="F104" s="83">
        <f t="shared" si="13"/>
        <v>118819.84</v>
      </c>
      <c r="G104" s="83">
        <f t="shared" si="13"/>
        <v>118819.84</v>
      </c>
      <c r="H104" s="92">
        <f>F104-G104</f>
        <v>0</v>
      </c>
      <c r="I104" s="93">
        <f t="shared" si="14"/>
        <v>100</v>
      </c>
    </row>
    <row r="105" spans="1:9" ht="12.75">
      <c r="A105" s="74" t="s">
        <v>100</v>
      </c>
      <c r="B105" s="75">
        <v>10</v>
      </c>
      <c r="C105" s="40" t="s">
        <v>5</v>
      </c>
      <c r="D105" s="50" t="s">
        <v>60</v>
      </c>
      <c r="E105" s="49" t="s">
        <v>103</v>
      </c>
      <c r="F105" s="83">
        <f t="shared" si="13"/>
        <v>118819.84</v>
      </c>
      <c r="G105" s="83">
        <f t="shared" si="13"/>
        <v>118819.84</v>
      </c>
      <c r="H105" s="92">
        <f>F105-G105</f>
        <v>0</v>
      </c>
      <c r="I105" s="93">
        <f t="shared" si="14"/>
        <v>100</v>
      </c>
    </row>
    <row r="106" spans="1:9" ht="12.75">
      <c r="A106" s="76" t="s">
        <v>101</v>
      </c>
      <c r="B106" s="75">
        <v>10</v>
      </c>
      <c r="C106" s="40" t="s">
        <v>5</v>
      </c>
      <c r="D106" s="50" t="s">
        <v>60</v>
      </c>
      <c r="E106" s="49" t="s">
        <v>67</v>
      </c>
      <c r="F106" s="83">
        <v>118819.84</v>
      </c>
      <c r="G106" s="83">
        <v>118819.84</v>
      </c>
      <c r="H106" s="92">
        <f>F106-G106</f>
        <v>0</v>
      </c>
      <c r="I106" s="93">
        <f t="shared" si="14"/>
        <v>100</v>
      </c>
    </row>
    <row r="107" spans="1:9" ht="12.75">
      <c r="A107" s="77" t="s">
        <v>64</v>
      </c>
      <c r="B107" s="28"/>
      <c r="C107" s="28"/>
      <c r="D107" s="28"/>
      <c r="E107" s="28"/>
      <c r="F107" s="82">
        <f>F11+F43+F52+F57+F83+F102</f>
        <v>8144309.749999999</v>
      </c>
      <c r="G107" s="82">
        <f>G11+G43+G52+G57+G83+G102</f>
        <v>8118399.35</v>
      </c>
      <c r="H107" s="82">
        <f>F107-G107</f>
        <v>25910.39999999944</v>
      </c>
      <c r="I107" s="99">
        <f t="shared" si="14"/>
        <v>99.68185885857301</v>
      </c>
    </row>
  </sheetData>
  <sheetProtection/>
  <mergeCells count="3">
    <mergeCell ref="A5:E5"/>
    <mergeCell ref="A7:E7"/>
    <mergeCell ref="A6:E6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2019-11-18T08:36:31Z</cp:lastPrinted>
  <dcterms:created xsi:type="dcterms:W3CDTF">1996-10-08T23:32:33Z</dcterms:created>
  <dcterms:modified xsi:type="dcterms:W3CDTF">2019-11-18T08:36:33Z</dcterms:modified>
  <cp:category/>
  <cp:version/>
  <cp:contentType/>
  <cp:contentStatus/>
</cp:coreProperties>
</file>